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acs\Documents\ACS3-06\ACSanalysis\"/>
    </mc:Choice>
  </mc:AlternateContent>
  <bookViews>
    <workbookView xWindow="0" yWindow="0" windowWidth="19200" windowHeight="10995"/>
  </bookViews>
  <sheets>
    <sheet name="HispanicChang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L17" i="1" s="1"/>
  <c r="M17" i="1" s="1"/>
  <c r="J17" i="1"/>
  <c r="H17" i="1"/>
  <c r="I17" i="1" s="1"/>
  <c r="D17" i="1"/>
  <c r="E17" i="1" s="1"/>
  <c r="K15" i="1"/>
  <c r="L15" i="1" s="1"/>
  <c r="M15" i="1" s="1"/>
  <c r="J15" i="1"/>
  <c r="H15" i="1"/>
  <c r="I15" i="1" s="1"/>
  <c r="D15" i="1"/>
  <c r="E15" i="1" s="1"/>
  <c r="K14" i="1"/>
  <c r="L14" i="1" s="1"/>
  <c r="M14" i="1" s="1"/>
  <c r="J14" i="1"/>
  <c r="H14" i="1"/>
  <c r="I14" i="1" s="1"/>
  <c r="D14" i="1"/>
  <c r="E14" i="1" s="1"/>
  <c r="K12" i="1"/>
  <c r="L12" i="1" s="1"/>
  <c r="M12" i="1" s="1"/>
  <c r="J12" i="1"/>
  <c r="H12" i="1"/>
  <c r="I12" i="1" s="1"/>
  <c r="D12" i="1"/>
  <c r="E12" i="1" s="1"/>
  <c r="H10" i="1"/>
  <c r="I10" i="1" s="1"/>
  <c r="G10" i="1"/>
  <c r="F10" i="1"/>
  <c r="C10" i="1"/>
  <c r="D10" i="1" s="1"/>
  <c r="E10" i="1" s="1"/>
  <c r="B10" i="1"/>
  <c r="J10" i="1" s="1"/>
  <c r="L9" i="1"/>
  <c r="M9" i="1" s="1"/>
  <c r="K9" i="1"/>
  <c r="J9" i="1"/>
  <c r="H9" i="1"/>
  <c r="I9" i="1" s="1"/>
  <c r="D9" i="1"/>
  <c r="E9" i="1" s="1"/>
  <c r="L8" i="1"/>
  <c r="M8" i="1" s="1"/>
  <c r="K8" i="1"/>
  <c r="J8" i="1"/>
  <c r="H8" i="1"/>
  <c r="I8" i="1" s="1"/>
  <c r="E8" i="1"/>
  <c r="D8" i="1"/>
  <c r="L7" i="1"/>
  <c r="M7" i="1" s="1"/>
  <c r="K7" i="1"/>
  <c r="J7" i="1"/>
  <c r="H7" i="1"/>
  <c r="I7" i="1" s="1"/>
  <c r="D7" i="1"/>
  <c r="E7" i="1" s="1"/>
  <c r="K10" i="1" l="1"/>
  <c r="L10" i="1" s="1"/>
  <c r="M10" i="1" s="1"/>
</calcChain>
</file>

<file path=xl/sharedStrings.xml><?xml version="1.0" encoding="utf-8"?>
<sst xmlns="http://schemas.openxmlformats.org/spreadsheetml/2006/main" count="24" uniqueCount="18">
  <si>
    <t xml:space="preserve">Summary of Changes in Hispanic Population and Hispanics in Poverty: 2000 to 2009-2013 timeframe for the Omaha Metro Area </t>
  </si>
  <si>
    <t>Sources: Table P159H, 2000 Census (SF3); Table B17001I, 2009-13 American Community Survey; U.S. Census Bureau</t>
  </si>
  <si>
    <t>Compiled and Prepared by: David Drozd, Center for Public Affairs Research, University of Nebraska at Omaha on Jan. 8, 2015</t>
  </si>
  <si>
    <t>Hispanics in Poverty</t>
  </si>
  <si>
    <t>Hispanic Population with poverty calculation</t>
  </si>
  <si>
    <t>Hispanic Poverty Rate</t>
  </si>
  <si>
    <t>Area</t>
  </si>
  <si>
    <t>2009-13</t>
  </si>
  <si>
    <t>Change</t>
  </si>
  <si>
    <t>Percent Change</t>
  </si>
  <si>
    <t>Pottawattamie County, IA</t>
  </si>
  <si>
    <t>Douglas County, NE</t>
  </si>
  <si>
    <t>Sarpy County, NE</t>
  </si>
  <si>
    <t>Sum of 3 Core Omaha metro counties</t>
  </si>
  <si>
    <t>Entire 8-County Omaha metro area</t>
  </si>
  <si>
    <t>Nebraska</t>
  </si>
  <si>
    <t>Iowa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</si>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</sst>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 wrapText="1"/>
    </xf>
    <xf numFmtId="0" fontId="2" fillId="0" borderId="2" xfId="0" applyFont="1" applyBorder="1" applyAlignment="1"/>
    <xf numFmtId="0" fontId="2" fillId="0" borderId="3" xfId="0" applyFont="1" applyBorder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165" fontId="2" fillId="0" borderId="16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/>
    <xf numFmtId="3" fontId="2" fillId="0" borderId="13" xfId="0" applyNumberFormat="1" applyFont="1" applyBorder="1"/>
    <xf numFmtId="3" fontId="2" fillId="0" borderId="0" xfId="0" applyNumberFormat="1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4" xfId="0" applyFont="1" applyBorder="1"/>
    <xf numFmtId="0" fontId="2" fillId="0" borderId="5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C19" sqref="C19"/>
    </sheetView>
  </sheetViews>
  <sheetFormatPr defaultRowHeight="15" x14ac:dyDescent="0.25"/>
  <cols>
    <col min="1" max="1" width="19.7109375" style="10" customWidth="1"/>
    <col min="2" max="2" width="9.140625" style="10" bestFit="1" customWidth="1"/>
    <col min="3" max="3" width="10.140625" style="10" bestFit="1" customWidth="1"/>
    <col min="4" max="4" width="9.140625" style="10" bestFit="1" customWidth="1"/>
    <col min="5" max="5" width="7.7109375" style="10" customWidth="1"/>
    <col min="6" max="8" width="10.140625" style="10" bestFit="1" customWidth="1"/>
    <col min="9" max="9" width="7.7109375" style="10" customWidth="1"/>
    <col min="10" max="10" width="6.140625" style="10" bestFit="1" customWidth="1"/>
    <col min="11" max="11" width="7.7109375" style="10" bestFit="1" customWidth="1"/>
    <col min="12" max="13" width="7.7109375" style="10" customWidth="1"/>
    <col min="14" max="16384" width="9.140625" style="10"/>
  </cols>
  <sheetData>
    <row r="1" spans="1:13" s="2" customFormat="1" x14ac:dyDescent="0.2">
      <c r="A1" s="1" t="s">
        <v>0</v>
      </c>
    </row>
    <row r="2" spans="1:13" s="2" customFormat="1" x14ac:dyDescent="0.2">
      <c r="A2" s="2" t="s">
        <v>1</v>
      </c>
    </row>
    <row r="3" spans="1:13" s="2" customFormat="1" x14ac:dyDescent="0.2">
      <c r="A3" s="2" t="s">
        <v>2</v>
      </c>
    </row>
    <row r="5" spans="1:13" ht="30" customHeight="1" x14ac:dyDescent="0.25">
      <c r="A5" s="3"/>
      <c r="B5" s="4" t="s">
        <v>3</v>
      </c>
      <c r="C5" s="5"/>
      <c r="D5" s="5"/>
      <c r="E5" s="6"/>
      <c r="F5" s="7" t="s">
        <v>4</v>
      </c>
      <c r="G5" s="8"/>
      <c r="H5" s="8"/>
      <c r="I5" s="9"/>
      <c r="J5" s="7" t="s">
        <v>5</v>
      </c>
      <c r="K5" s="8"/>
      <c r="L5" s="8"/>
      <c r="M5" s="9"/>
    </row>
    <row r="6" spans="1:13" s="17" customFormat="1" ht="30.75" customHeight="1" x14ac:dyDescent="0.25">
      <c r="A6" s="11" t="s">
        <v>6</v>
      </c>
      <c r="B6" s="12">
        <v>2000</v>
      </c>
      <c r="C6" s="13" t="s">
        <v>7</v>
      </c>
      <c r="D6" s="13" t="s">
        <v>8</v>
      </c>
      <c r="E6" s="14" t="s">
        <v>9</v>
      </c>
      <c r="F6" s="12">
        <v>2000</v>
      </c>
      <c r="G6" s="13" t="s">
        <v>7</v>
      </c>
      <c r="H6" s="13" t="s">
        <v>8</v>
      </c>
      <c r="I6" s="14" t="s">
        <v>9</v>
      </c>
      <c r="J6" s="15">
        <v>2000</v>
      </c>
      <c r="K6" s="16" t="s">
        <v>7</v>
      </c>
      <c r="L6" s="16" t="s">
        <v>8</v>
      </c>
      <c r="M6" s="14" t="s">
        <v>9</v>
      </c>
    </row>
    <row r="7" spans="1:13" s="2" customFormat="1" ht="30" customHeight="1" x14ac:dyDescent="0.2">
      <c r="A7" s="18" t="s">
        <v>10</v>
      </c>
      <c r="B7" s="19">
        <v>335</v>
      </c>
      <c r="C7" s="20">
        <v>1298</v>
      </c>
      <c r="D7" s="20">
        <f>C7-B7</f>
        <v>963</v>
      </c>
      <c r="E7" s="21">
        <f>D7/B7*100</f>
        <v>287.46268656716416</v>
      </c>
      <c r="F7" s="22">
        <v>2729</v>
      </c>
      <c r="G7" s="20">
        <v>5996</v>
      </c>
      <c r="H7" s="20">
        <f>G7-F7</f>
        <v>3267</v>
      </c>
      <c r="I7" s="21">
        <f>H7/F7*100</f>
        <v>119.71418101868817</v>
      </c>
      <c r="J7" s="23">
        <f>B7/F7</f>
        <v>0.12275558812751924</v>
      </c>
      <c r="K7" s="24">
        <f>C7/G7</f>
        <v>0.21647765176784523</v>
      </c>
      <c r="L7" s="24">
        <f>K7-J7</f>
        <v>9.3722063640325981E-2</v>
      </c>
      <c r="M7" s="21">
        <f>L7/J7*100</f>
        <v>76.348510947596893</v>
      </c>
    </row>
    <row r="8" spans="1:13" s="2" customFormat="1" x14ac:dyDescent="0.2">
      <c r="A8" s="25" t="s">
        <v>11</v>
      </c>
      <c r="B8" s="26">
        <v>5757</v>
      </c>
      <c r="C8" s="27">
        <v>16634</v>
      </c>
      <c r="D8" s="27">
        <f t="shared" ref="D8:D14" si="0">C8-B8</f>
        <v>10877</v>
      </c>
      <c r="E8" s="28">
        <f t="shared" ref="E8:E14" si="1">D8/B8*100</f>
        <v>188.93520931040473</v>
      </c>
      <c r="F8" s="26">
        <v>30274</v>
      </c>
      <c r="G8" s="27">
        <v>58605</v>
      </c>
      <c r="H8" s="27">
        <f t="shared" ref="H8:H14" si="2">G8-F8</f>
        <v>28331</v>
      </c>
      <c r="I8" s="28">
        <f t="shared" ref="I8:I14" si="3">H8/F8*100</f>
        <v>93.581951509546144</v>
      </c>
      <c r="J8" s="29">
        <f t="shared" ref="J8:K15" si="4">B8/F8</f>
        <v>0.19016317632291735</v>
      </c>
      <c r="K8" s="30">
        <f t="shared" si="4"/>
        <v>0.28383243750533232</v>
      </c>
      <c r="L8" s="30">
        <f t="shared" ref="L8:L14" si="5">K8-J8</f>
        <v>9.3669261182414976E-2</v>
      </c>
      <c r="M8" s="28">
        <f t="shared" ref="M8:M14" si="6">L8/J8*100</f>
        <v>49.257307851944262</v>
      </c>
    </row>
    <row r="9" spans="1:13" s="2" customFormat="1" x14ac:dyDescent="0.2">
      <c r="A9" s="31" t="s">
        <v>12</v>
      </c>
      <c r="B9" s="32">
        <v>435</v>
      </c>
      <c r="C9" s="33">
        <v>1757</v>
      </c>
      <c r="D9" s="33">
        <f t="shared" si="0"/>
        <v>1322</v>
      </c>
      <c r="E9" s="34">
        <f t="shared" si="1"/>
        <v>303.90804597701151</v>
      </c>
      <c r="F9" s="35">
        <v>5117</v>
      </c>
      <c r="G9" s="33">
        <v>12136</v>
      </c>
      <c r="H9" s="33">
        <f t="shared" si="2"/>
        <v>7019</v>
      </c>
      <c r="I9" s="34">
        <f t="shared" si="3"/>
        <v>137.1702169239789</v>
      </c>
      <c r="J9" s="36">
        <f t="shared" si="4"/>
        <v>8.5010748485440685E-2</v>
      </c>
      <c r="K9" s="37">
        <f t="shared" si="4"/>
        <v>0.14477587343441001</v>
      </c>
      <c r="L9" s="37">
        <f t="shared" si="5"/>
        <v>5.9765124948969323E-2</v>
      </c>
      <c r="M9" s="34">
        <f t="shared" si="6"/>
        <v>70.303021692845064</v>
      </c>
    </row>
    <row r="10" spans="1:13" s="2" customFormat="1" ht="30" customHeight="1" x14ac:dyDescent="0.2">
      <c r="A10" s="38" t="s">
        <v>13</v>
      </c>
      <c r="B10" s="26">
        <f>SUM(B7:B9)</f>
        <v>6527</v>
      </c>
      <c r="C10" s="27">
        <f>SUM(C7:C9)</f>
        <v>19689</v>
      </c>
      <c r="D10" s="27">
        <f t="shared" si="0"/>
        <v>13162</v>
      </c>
      <c r="E10" s="28">
        <f t="shared" si="1"/>
        <v>201.65466523670906</v>
      </c>
      <c r="F10" s="26">
        <f>SUM(F7:F9)</f>
        <v>38120</v>
      </c>
      <c r="G10" s="27">
        <f>SUM(G7:G9)</f>
        <v>76737</v>
      </c>
      <c r="H10" s="27">
        <f t="shared" si="2"/>
        <v>38617</v>
      </c>
      <c r="I10" s="28">
        <f t="shared" si="3"/>
        <v>101.303777544596</v>
      </c>
      <c r="J10" s="29">
        <f t="shared" si="4"/>
        <v>0.17122245540398739</v>
      </c>
      <c r="K10" s="30">
        <f t="shared" si="4"/>
        <v>0.25657766136283672</v>
      </c>
      <c r="L10" s="30">
        <f t="shared" si="5"/>
        <v>8.5355205958849323E-2</v>
      </c>
      <c r="M10" s="28">
        <f t="shared" si="6"/>
        <v>49.850474201797709</v>
      </c>
    </row>
    <row r="11" spans="1:13" s="2" customFormat="1" ht="15" customHeight="1" x14ac:dyDescent="0.2">
      <c r="A11" s="38"/>
      <c r="B11" s="26"/>
      <c r="C11" s="27"/>
      <c r="D11" s="27"/>
      <c r="E11" s="28"/>
      <c r="F11" s="26"/>
      <c r="G11" s="27"/>
      <c r="H11" s="27"/>
      <c r="I11" s="28"/>
      <c r="J11" s="29"/>
      <c r="K11" s="30"/>
      <c r="L11" s="30"/>
      <c r="M11" s="28"/>
    </row>
    <row r="12" spans="1:13" s="2" customFormat="1" ht="30" customHeight="1" x14ac:dyDescent="0.2">
      <c r="A12" s="38" t="s">
        <v>14</v>
      </c>
      <c r="B12" s="26">
        <v>6644</v>
      </c>
      <c r="C12" s="27">
        <v>19842</v>
      </c>
      <c r="D12" s="27">
        <f t="shared" si="0"/>
        <v>13198</v>
      </c>
      <c r="E12" s="28">
        <f t="shared" si="1"/>
        <v>198.64539434075857</v>
      </c>
      <c r="F12" s="26">
        <v>39216</v>
      </c>
      <c r="G12" s="27">
        <v>78747</v>
      </c>
      <c r="H12" s="27">
        <f t="shared" si="2"/>
        <v>39531</v>
      </c>
      <c r="I12" s="28">
        <f t="shared" si="3"/>
        <v>100.80324357405142</v>
      </c>
      <c r="J12" s="29">
        <f t="shared" si="4"/>
        <v>0.16942064463484291</v>
      </c>
      <c r="K12" s="30">
        <f t="shared" si="4"/>
        <v>0.25197150367633053</v>
      </c>
      <c r="L12" s="30">
        <f t="shared" si="5"/>
        <v>8.2550859041487623E-2</v>
      </c>
      <c r="M12" s="28">
        <f t="shared" si="6"/>
        <v>48.725383626896132</v>
      </c>
    </row>
    <row r="13" spans="1:13" s="2" customFormat="1" ht="15" customHeight="1" x14ac:dyDescent="0.2">
      <c r="A13" s="38"/>
      <c r="B13" s="26"/>
      <c r="C13" s="27"/>
      <c r="D13" s="27"/>
      <c r="E13" s="28"/>
      <c r="F13" s="26"/>
      <c r="G13" s="27"/>
      <c r="H13" s="27"/>
      <c r="I13" s="28"/>
      <c r="J13" s="29"/>
      <c r="K13" s="30"/>
      <c r="L13" s="30"/>
      <c r="M13" s="28"/>
    </row>
    <row r="14" spans="1:13" s="2" customFormat="1" x14ac:dyDescent="0.2">
      <c r="A14" s="25" t="s">
        <v>15</v>
      </c>
      <c r="B14" s="26">
        <v>18650</v>
      </c>
      <c r="C14" s="27">
        <v>44746</v>
      </c>
      <c r="D14" s="27">
        <f t="shared" si="0"/>
        <v>26096</v>
      </c>
      <c r="E14" s="28">
        <f t="shared" si="1"/>
        <v>139.92493297587131</v>
      </c>
      <c r="F14" s="26">
        <v>91497</v>
      </c>
      <c r="G14" s="27">
        <v>169453</v>
      </c>
      <c r="H14" s="27">
        <f t="shared" si="2"/>
        <v>77956</v>
      </c>
      <c r="I14" s="28">
        <f t="shared" si="3"/>
        <v>85.200607670196831</v>
      </c>
      <c r="J14" s="29">
        <f t="shared" si="4"/>
        <v>0.2038318196225013</v>
      </c>
      <c r="K14" s="30">
        <f t="shared" si="4"/>
        <v>0.26406142116102987</v>
      </c>
      <c r="L14" s="30">
        <f t="shared" si="5"/>
        <v>6.0229601538528577E-2</v>
      </c>
      <c r="M14" s="28">
        <f t="shared" si="6"/>
        <v>29.548674809494628</v>
      </c>
    </row>
    <row r="15" spans="1:13" x14ac:dyDescent="0.25">
      <c r="A15" s="39" t="s">
        <v>16</v>
      </c>
      <c r="B15" s="40">
        <v>15882</v>
      </c>
      <c r="C15" s="41">
        <v>39693</v>
      </c>
      <c r="D15" s="27">
        <f>C15-B15</f>
        <v>23811</v>
      </c>
      <c r="E15" s="28">
        <f>D15/B15*100</f>
        <v>149.92444276539479</v>
      </c>
      <c r="F15" s="40">
        <v>78762</v>
      </c>
      <c r="G15" s="41">
        <v>152684</v>
      </c>
      <c r="H15" s="27">
        <f>G15-F15</f>
        <v>73922</v>
      </c>
      <c r="I15" s="28">
        <f>H15/F15*100</f>
        <v>93.854904649450248</v>
      </c>
      <c r="J15" s="29">
        <f t="shared" si="4"/>
        <v>0.20164546354841167</v>
      </c>
      <c r="K15" s="30">
        <f t="shared" si="4"/>
        <v>0.25996830054229653</v>
      </c>
      <c r="L15" s="30">
        <f>K15-J15</f>
        <v>5.8322836993884852E-2</v>
      </c>
      <c r="M15" s="28">
        <f>L15/J15*100</f>
        <v>28.923456033952643</v>
      </c>
    </row>
    <row r="16" spans="1:13" x14ac:dyDescent="0.25">
      <c r="A16" s="39"/>
      <c r="B16" s="42"/>
      <c r="C16" s="43"/>
      <c r="D16" s="43"/>
      <c r="E16" s="44"/>
      <c r="F16" s="42"/>
      <c r="G16" s="43"/>
      <c r="H16" s="43"/>
      <c r="I16" s="44"/>
      <c r="J16" s="42"/>
      <c r="K16" s="43"/>
      <c r="L16" s="43"/>
      <c r="M16" s="44"/>
    </row>
    <row r="17" spans="1:13" x14ac:dyDescent="0.25">
      <c r="A17" s="45" t="s">
        <v>17</v>
      </c>
      <c r="B17" s="46">
        <v>7797874</v>
      </c>
      <c r="C17" s="47">
        <v>12507866</v>
      </c>
      <c r="D17" s="48">
        <f>C17-B17</f>
        <v>4709992</v>
      </c>
      <c r="E17" s="49">
        <f>D17/B17*100</f>
        <v>60.400975958318895</v>
      </c>
      <c r="F17" s="46">
        <v>34450868</v>
      </c>
      <c r="G17" s="47">
        <v>50724885</v>
      </c>
      <c r="H17" s="48">
        <f>G17-F17</f>
        <v>16274017</v>
      </c>
      <c r="I17" s="49">
        <f>H17/F17*100</f>
        <v>47.238336636394763</v>
      </c>
      <c r="J17" s="50">
        <f>B17/F17</f>
        <v>0.22634767867096992</v>
      </c>
      <c r="K17" s="51">
        <f>C17/G17</f>
        <v>0.24658244173446622</v>
      </c>
      <c r="L17" s="51">
        <f>K17-J17</f>
        <v>2.0234763063496308E-2</v>
      </c>
      <c r="M17" s="49">
        <f>L17/J17*100</f>
        <v>8.9396821660851007</v>
      </c>
    </row>
  </sheetData>
  <mergeCells count="3">
    <mergeCell ref="B5:E5"/>
    <mergeCell ref="F5:I5"/>
    <mergeCell ref="J5:M5"/>
  </mergeCells>
  <pageMargins left="0.75" right="0.75" top="0.75" bottom="0.75" header="0.3" footer="0.3"/>
  <pageSetup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HispanicChange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cpacs</dc:creator>
  <cp:lastModifiedBy>cpacs</cp:lastModifiedBy>
  <dcterms:created xsi:type="dcterms:W3CDTF">2015-01-23T15:33:20Z</dcterms:created>
  <dcterms:modified xsi:type="dcterms:W3CDTF">2015-01-23T15:33:38Z</dcterms:modified>
</cp:coreProperties>
</file>